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7455" windowHeight="4815"/>
  </bookViews>
  <sheets>
    <sheet name="MENSAL" sheetId="1" r:id="rId1"/>
    <sheet name="Plan1" sheetId="2" r:id="rId2"/>
  </sheets>
  <calcPr calcId="125725"/>
</workbook>
</file>

<file path=xl/calcChain.xml><?xml version="1.0" encoding="utf-8"?>
<calcChain xmlns="http://schemas.openxmlformats.org/spreadsheetml/2006/main">
  <c r="P16" i="1"/>
  <c r="I16"/>
  <c r="R35"/>
  <c r="F6"/>
  <c r="I6" s="1"/>
  <c r="F5"/>
  <c r="I5" s="1"/>
  <c r="P5" s="1"/>
  <c r="P9"/>
  <c r="P10"/>
  <c r="O6"/>
  <c r="O7"/>
  <c r="O8"/>
  <c r="O5"/>
  <c r="L5"/>
  <c r="L6"/>
  <c r="L7"/>
  <c r="L8"/>
  <c r="N17"/>
  <c r="M17"/>
  <c r="J17"/>
  <c r="I7"/>
  <c r="P7" s="1"/>
  <c r="I8"/>
  <c r="P8" s="1"/>
  <c r="I9"/>
  <c r="I10"/>
  <c r="I11"/>
  <c r="P11" s="1"/>
  <c r="I12"/>
  <c r="P12" s="1"/>
  <c r="I13"/>
  <c r="P13" s="1"/>
  <c r="I14"/>
  <c r="P14" s="1"/>
  <c r="I15"/>
  <c r="P15" s="1"/>
  <c r="H17"/>
  <c r="G17"/>
  <c r="E17"/>
  <c r="D17"/>
  <c r="C17"/>
  <c r="B17"/>
  <c r="L17" l="1"/>
  <c r="O17"/>
  <c r="P6"/>
  <c r="I17"/>
  <c r="F17"/>
  <c r="P17" l="1"/>
</calcChain>
</file>

<file path=xl/sharedStrings.xml><?xml version="1.0" encoding="utf-8"?>
<sst xmlns="http://schemas.openxmlformats.org/spreadsheetml/2006/main" count="49" uniqueCount="45">
  <si>
    <t>SOMA</t>
  </si>
  <si>
    <t>MÊS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</si>
  <si>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</si>
  <si>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</si>
  <si>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</si>
  <si>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</si>
  <si>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</si>
  <si>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</si>
  <si>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</si>
  <si>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</si>
  <si>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</si>
  <si>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</si>
  <si>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</si>
  <si>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</si>
  <si>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TX. REG. E LIC. AMBIENTAIS</t>
  </si>
  <si>
    <t>MULTAS POR INFRAÇÃO A LEG. AMBIENTAL</t>
  </si>
  <si>
    <t>MULTAS E TXS. EMITIDAS PELOS CONVENIADOS - BPA</t>
  </si>
  <si>
    <t>TAXAS. ORIUNDAS DE ATIV. FLORESTAIS</t>
  </si>
  <si>
    <t>OUTROS</t>
  </si>
  <si>
    <t>PAGAMENTOS EFETUADOS POR DEPÓSITO</t>
  </si>
  <si>
    <t>RENDIMENTOS DE APLICAÇÕES FINANCEIRAS</t>
  </si>
  <si>
    <r>
      <t>OBS</t>
    </r>
    <r>
      <rPr>
        <b/>
        <sz val="9"/>
        <rFont val="Arial"/>
        <family val="2"/>
      </rPr>
      <t xml:space="preserve">: </t>
    </r>
    <r>
      <rPr>
        <sz val="9"/>
        <rFont val="Arial"/>
        <family val="2"/>
      </rPr>
      <t>.</t>
    </r>
  </si>
  <si>
    <t>Eva Negretti Domingues</t>
  </si>
  <si>
    <t>COPAF/SEDAM</t>
  </si>
  <si>
    <t>Mat.300072735</t>
  </si>
  <si>
    <t>Benedita Nunes do Nascimento</t>
  </si>
  <si>
    <t>Gerente de Arrecadação</t>
  </si>
  <si>
    <t>Mat. 300014811</t>
  </si>
  <si>
    <t>DEVOLUÇÃO DE DIÁRIAS DE EXERCICIOS ANTERIORES</t>
  </si>
  <si>
    <t>003.00434-196.058-5</t>
  </si>
  <si>
    <t>RENDIMENTO DE APLICAÇÃO FINANCEIRA</t>
  </si>
  <si>
    <t>001.2757-X 9.130-8</t>
  </si>
  <si>
    <t>FUNDO ESPECIAL DE PROTEÇÃO AMBIENTAL - FEPRAM</t>
  </si>
  <si>
    <t>TOTAL  196.058-5</t>
  </si>
  <si>
    <t>TOTAL 9.130-8</t>
  </si>
  <si>
    <t>TOTAL            2.415-5</t>
  </si>
  <si>
    <t>TOTAL GERAL</t>
  </si>
  <si>
    <t xml:space="preserve">001.2757-X 2.415-5 </t>
  </si>
  <si>
    <t>-</t>
  </si>
  <si>
    <t>dezembro/2014</t>
  </si>
  <si>
    <t>Porto Velho/RO, 31 de janeiro de 2015.</t>
  </si>
  <si>
    <t>Diretora Financeira e Contábil</t>
  </si>
  <si>
    <t>Vilson de Salles Machado</t>
  </si>
  <si>
    <t>Secretario de Est. Do Desenv. Ambiental</t>
  </si>
  <si>
    <t>Matricula: 1000060232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</si>
</sst>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_(&quot;R$ &quot;* #,##0.00_);_(&quot;R$ &quot;* \(#,##0.00\);_(&quot;R$ &quot;* &quot;-&quot;??_);_(@_)"/>
    <numFmt numFmtId="165" formatCode="_(* #,##0.00_);_(* \(#,##0.00\);_(* &quot;-&quot;??_);_(@_)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Verdana"/>
      <family val="2"/>
    </font>
    <font>
      <b/>
      <sz val="9"/>
      <name val="Arial"/>
      <family val="2"/>
    </font>
    <font>
      <b/>
      <i/>
      <u/>
      <sz val="9"/>
      <name val="Arial"/>
      <family val="2"/>
    </font>
    <font>
      <sz val="10"/>
      <color theme="1"/>
      <name val="Monotype Corsiva"/>
      <family val="4"/>
    </font>
    <font>
      <sz val="11"/>
      <color theme="1"/>
      <name val="Monotype Corsiva"/>
      <family val="4"/>
    </font>
    <font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97">
    <xf numFmtId="0" fontId="0" fillId="0" borderId="0" xfId="0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165" fontId="5" fillId="0" borderId="0" xfId="0" applyNumberFormat="1" applyFont="1" applyFill="1" applyBorder="1" applyAlignment="1">
      <alignment horizontal="center"/>
    </xf>
    <xf numFmtId="43" fontId="0" fillId="0" borderId="0" xfId="0" applyNumberFormat="1"/>
    <xf numFmtId="0" fontId="7" fillId="0" borderId="0" xfId="0" applyFont="1" applyAlignment="1">
      <alignment horizontal="center"/>
    </xf>
    <xf numFmtId="43" fontId="0" fillId="0" borderId="0" xfId="2" applyFont="1"/>
    <xf numFmtId="43" fontId="0" fillId="0" borderId="0" xfId="2" applyFont="1" applyFill="1" applyBorder="1"/>
    <xf numFmtId="43" fontId="11" fillId="2" borderId="3" xfId="0" applyNumberFormat="1" applyFont="1" applyFill="1" applyBorder="1" applyAlignment="1">
      <alignment horizontal="center"/>
    </xf>
    <xf numFmtId="43" fontId="11" fillId="2" borderId="11" xfId="0" applyNumberFormat="1" applyFont="1" applyFill="1" applyBorder="1" applyAlignment="1">
      <alignment horizontal="center"/>
    </xf>
    <xf numFmtId="43" fontId="11" fillId="0" borderId="3" xfId="0" applyNumberFormat="1" applyFont="1" applyFill="1" applyBorder="1" applyAlignment="1">
      <alignment horizontal="center"/>
    </xf>
    <xf numFmtId="43" fontId="11" fillId="0" borderId="11" xfId="0" applyNumberFormat="1" applyFont="1" applyFill="1" applyBorder="1" applyAlignment="1">
      <alignment horizontal="center"/>
    </xf>
    <xf numFmtId="43" fontId="11" fillId="2" borderId="1" xfId="0" applyNumberFormat="1" applyFont="1" applyFill="1" applyBorder="1" applyAlignment="1">
      <alignment horizontal="center"/>
    </xf>
    <xf numFmtId="43" fontId="11" fillId="2" borderId="2" xfId="0" applyNumberFormat="1" applyFont="1" applyFill="1" applyBorder="1" applyAlignment="1">
      <alignment horizontal="center"/>
    </xf>
    <xf numFmtId="43" fontId="11" fillId="0" borderId="1" xfId="0" applyNumberFormat="1" applyFont="1" applyFill="1" applyBorder="1" applyAlignment="1">
      <alignment horizontal="center"/>
    </xf>
    <xf numFmtId="43" fontId="11" fillId="2" borderId="1" xfId="1" applyNumberFormat="1" applyFont="1" applyFill="1" applyBorder="1" applyAlignment="1">
      <alignment horizontal="center"/>
    </xf>
    <xf numFmtId="43" fontId="11" fillId="0" borderId="1" xfId="1" applyNumberFormat="1" applyFont="1" applyFill="1" applyBorder="1" applyAlignment="1">
      <alignment horizontal="center"/>
    </xf>
    <xf numFmtId="43" fontId="11" fillId="0" borderId="11" xfId="1" applyNumberFormat="1" applyFont="1" applyFill="1" applyBorder="1" applyAlignment="1">
      <alignment horizontal="center"/>
    </xf>
    <xf numFmtId="43" fontId="11" fillId="0" borderId="0" xfId="0" applyNumberFormat="1" applyFont="1"/>
    <xf numFmtId="43" fontId="11" fillId="0" borderId="11" xfId="0" applyNumberFormat="1" applyFont="1" applyFill="1" applyBorder="1" applyAlignment="1">
      <alignment horizontal="center" vertical="center"/>
    </xf>
    <xf numFmtId="43" fontId="11" fillId="0" borderId="2" xfId="0" applyNumberFormat="1" applyFont="1" applyFill="1" applyBorder="1" applyAlignment="1">
      <alignment horizontal="center"/>
    </xf>
    <xf numFmtId="43" fontId="4" fillId="0" borderId="4" xfId="2" applyFont="1" applyFill="1" applyBorder="1" applyAlignment="1">
      <alignment horizontal="center"/>
    </xf>
    <xf numFmtId="43" fontId="11" fillId="0" borderId="16" xfId="0" applyNumberFormat="1" applyFont="1" applyFill="1" applyBorder="1" applyAlignment="1">
      <alignment horizontal="center" vertical="center"/>
    </xf>
    <xf numFmtId="43" fontId="11" fillId="0" borderId="5" xfId="0" applyNumberFormat="1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/>
    </xf>
    <xf numFmtId="0" fontId="0" fillId="0" borderId="0" xfId="0" applyFill="1" applyAlignment="1">
      <alignment horizontal="center"/>
    </xf>
    <xf numFmtId="165" fontId="0" fillId="0" borderId="0" xfId="0" applyNumberFormat="1" applyFill="1"/>
    <xf numFmtId="165" fontId="0" fillId="0" borderId="0" xfId="0" applyNumberFormat="1" applyFill="1" applyAlignment="1">
      <alignment horizontal="center"/>
    </xf>
    <xf numFmtId="43" fontId="13" fillId="0" borderId="3" xfId="0" applyNumberFormat="1" applyFont="1" applyBorder="1"/>
    <xf numFmtId="0" fontId="13" fillId="0" borderId="4" xfId="0" applyFont="1" applyBorder="1"/>
    <xf numFmtId="0" fontId="13" fillId="0" borderId="15" xfId="0" applyFont="1" applyBorder="1"/>
    <xf numFmtId="0" fontId="13" fillId="0" borderId="17" xfId="0" applyFont="1" applyBorder="1"/>
    <xf numFmtId="0" fontId="13" fillId="0" borderId="18" xfId="0" applyFont="1" applyBorder="1"/>
    <xf numFmtId="0" fontId="13" fillId="0" borderId="11" xfId="0" applyFont="1" applyBorder="1"/>
    <xf numFmtId="0" fontId="13" fillId="0" borderId="2" xfId="0" applyFont="1" applyBorder="1"/>
    <xf numFmtId="43" fontId="13" fillId="0" borderId="4" xfId="2" applyFont="1" applyBorder="1"/>
    <xf numFmtId="43" fontId="13" fillId="0" borderId="21" xfId="2" applyFont="1" applyBorder="1"/>
    <xf numFmtId="0" fontId="13" fillId="0" borderId="22" xfId="0" applyFont="1" applyBorder="1"/>
    <xf numFmtId="0" fontId="13" fillId="0" borderId="23" xfId="0" applyFont="1" applyBorder="1"/>
    <xf numFmtId="0" fontId="13" fillId="0" borderId="21" xfId="0" applyFont="1" applyBorder="1"/>
    <xf numFmtId="0" fontId="13" fillId="0" borderId="24" xfId="0" applyFont="1" applyBorder="1"/>
    <xf numFmtId="0" fontId="13" fillId="0" borderId="12" xfId="0" applyFont="1" applyBorder="1"/>
    <xf numFmtId="0" fontId="12" fillId="0" borderId="35" xfId="0" applyFont="1" applyFill="1" applyBorder="1" applyAlignment="1">
      <alignment horizontal="center" vertical="center" wrapText="1"/>
    </xf>
    <xf numFmtId="16" fontId="11" fillId="0" borderId="1" xfId="0" applyNumberFormat="1" applyFont="1" applyFill="1" applyBorder="1" applyAlignment="1">
      <alignment horizontal="center"/>
    </xf>
    <xf numFmtId="16" fontId="11" fillId="0" borderId="25" xfId="0" applyNumberFormat="1" applyFont="1" applyFill="1" applyBorder="1" applyAlignment="1">
      <alignment horizontal="center"/>
    </xf>
    <xf numFmtId="16" fontId="11" fillId="0" borderId="3" xfId="0" applyNumberFormat="1" applyFont="1" applyFill="1" applyBorder="1" applyAlignment="1">
      <alignment horizontal="center"/>
    </xf>
    <xf numFmtId="0" fontId="15" fillId="0" borderId="2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43" fontId="0" fillId="0" borderId="5" xfId="0" applyNumberFormat="1" applyBorder="1"/>
    <xf numFmtId="43" fontId="13" fillId="0" borderId="17" xfId="0" applyNumberFormat="1" applyFont="1" applyBorder="1"/>
    <xf numFmtId="43" fontId="0" fillId="0" borderId="0" xfId="0" applyNumberFormat="1" applyFill="1" applyBorder="1"/>
    <xf numFmtId="0" fontId="13" fillId="0" borderId="0" xfId="0" applyFont="1" applyFill="1" applyBorder="1"/>
    <xf numFmtId="4" fontId="0" fillId="0" borderId="0" xfId="0" applyNumberFormat="1"/>
    <xf numFmtId="43" fontId="12" fillId="0" borderId="5" xfId="0" applyNumberFormat="1" applyFont="1" applyBorder="1" applyAlignment="1">
      <alignment horizontal="center"/>
    </xf>
    <xf numFmtId="43" fontId="12" fillId="2" borderId="9" xfId="0" applyNumberFormat="1" applyFont="1" applyFill="1" applyBorder="1" applyAlignment="1">
      <alignment horizontal="center"/>
    </xf>
    <xf numFmtId="43" fontId="12" fillId="2" borderId="5" xfId="0" applyNumberFormat="1" applyFont="1" applyFill="1" applyBorder="1" applyAlignment="1">
      <alignment horizontal="center"/>
    </xf>
    <xf numFmtId="43" fontId="12" fillId="0" borderId="5" xfId="0" applyNumberFormat="1" applyFont="1" applyFill="1" applyBorder="1" applyAlignment="1">
      <alignment horizontal="center"/>
    </xf>
    <xf numFmtId="43" fontId="0" fillId="0" borderId="5" xfId="2" applyNumberFormat="1" applyFont="1" applyBorder="1"/>
    <xf numFmtId="43" fontId="0" fillId="0" borderId="0" xfId="2" applyNumberFormat="1" applyFont="1"/>
    <xf numFmtId="43" fontId="13" fillId="0" borderId="2" xfId="2" applyFont="1" applyBorder="1"/>
    <xf numFmtId="0" fontId="8" fillId="0" borderId="0" xfId="0" applyFont="1" applyAlignment="1">
      <alignment horizont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12" fillId="0" borderId="15" xfId="0" applyFont="1" applyFill="1" applyBorder="1" applyAlignment="1">
      <alignment horizontal="center" vertical="center" wrapText="1"/>
    </xf>
    <xf numFmtId="0" fontId="12" fillId="0" borderId="33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2" fillId="0" borderId="30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right"/>
    </xf>
    <xf numFmtId="49" fontId="14" fillId="0" borderId="10" xfId="0" applyNumberFormat="1" applyFont="1" applyBorder="1" applyAlignment="1">
      <alignment horizontal="center" vertical="center"/>
    </xf>
    <xf numFmtId="49" fontId="14" fillId="0" borderId="26" xfId="0" applyNumberFormat="1" applyFont="1" applyBorder="1" applyAlignment="1">
      <alignment horizontal="center" vertical="center"/>
    </xf>
    <xf numFmtId="49" fontId="14" fillId="0" borderId="20" xfId="0" applyNumberFormat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32" xfId="0" applyFont="1" applyBorder="1" applyAlignment="1">
      <alignment horizontal="center" vertical="center"/>
    </xf>
    <xf numFmtId="0" fontId="0" fillId="0" borderId="15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0" fillId="0" borderId="27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</cellXfs>
  <cellStyles count="3">
    <cellStyle name="Moeda" xfId="1" builtinId="4"/>
    <cellStyle name="Normal" xfId="0" builtinId="0"/>
    <cellStyle name="Separador de milhares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5"/>
  <sheetViews>
    <sheetView tabSelected="1" showWhiteSpace="0" view="pageLayout" topLeftCell="A10" zoomScale="90" zoomScalePageLayoutView="90" workbookViewId="0">
      <selection activeCell="K22" sqref="K22"/>
    </sheetView>
  </sheetViews>
  <sheetFormatPr defaultRowHeight="15"/>
  <cols>
    <col min="1" max="1" width="10.42578125" style="2" customWidth="1"/>
    <col min="2" max="3" width="12.140625" style="2" customWidth="1"/>
    <col min="4" max="4" width="11.85546875" style="1" customWidth="1"/>
    <col min="5" max="5" width="12.28515625" style="3" customWidth="1"/>
    <col min="6" max="6" width="11.28515625" style="3" customWidth="1"/>
    <col min="7" max="7" width="10.5703125" style="3" customWidth="1"/>
    <col min="8" max="8" width="12.140625" style="3" customWidth="1"/>
    <col min="9" max="9" width="12" customWidth="1"/>
    <col min="10" max="10" width="11.42578125" customWidth="1"/>
    <col min="12" max="12" width="10" customWidth="1"/>
    <col min="13" max="13" width="10.5703125" customWidth="1"/>
    <col min="15" max="15" width="11.140625" customWidth="1"/>
    <col min="16" max="16" width="13.5703125" customWidth="1"/>
    <col min="17" max="17" width="14.85546875" customWidth="1"/>
    <col min="18" max="18" width="15.28515625" customWidth="1"/>
  </cols>
  <sheetData>
    <row r="1" spans="1:18" ht="27.75" customHeight="1" thickBot="1">
      <c r="A1" s="80" t="s">
        <v>32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2"/>
      <c r="N1" s="77" t="s">
        <v>39</v>
      </c>
      <c r="O1" s="78"/>
      <c r="P1" s="79"/>
    </row>
    <row r="2" spans="1:18" ht="24" customHeight="1">
      <c r="A2" s="70" t="s">
        <v>1</v>
      </c>
      <c r="B2" s="73" t="s">
        <v>37</v>
      </c>
      <c r="C2" s="74"/>
      <c r="D2" s="74"/>
      <c r="E2" s="74"/>
      <c r="F2" s="74"/>
      <c r="G2" s="74"/>
      <c r="H2" s="74"/>
      <c r="I2" s="75"/>
      <c r="J2" s="85" t="s">
        <v>29</v>
      </c>
      <c r="K2" s="86"/>
      <c r="L2" s="87"/>
      <c r="M2" s="85" t="s">
        <v>31</v>
      </c>
      <c r="N2" s="86"/>
      <c r="O2" s="87"/>
      <c r="P2" s="94" t="s">
        <v>36</v>
      </c>
    </row>
    <row r="3" spans="1:18" s="4" customFormat="1" ht="18" customHeight="1">
      <c r="A3" s="71"/>
      <c r="B3" s="49">
        <v>9001</v>
      </c>
      <c r="C3" s="50">
        <v>9002</v>
      </c>
      <c r="D3" s="50">
        <v>9003</v>
      </c>
      <c r="E3" s="50">
        <v>9004</v>
      </c>
      <c r="F3" s="50" t="s">
        <v>18</v>
      </c>
      <c r="G3" s="64" t="s">
        <v>20</v>
      </c>
      <c r="H3" s="64" t="s">
        <v>28</v>
      </c>
      <c r="I3" s="68" t="s">
        <v>35</v>
      </c>
      <c r="J3" s="90" t="s">
        <v>30</v>
      </c>
      <c r="K3" s="92" t="s">
        <v>18</v>
      </c>
      <c r="L3" s="83" t="s">
        <v>33</v>
      </c>
      <c r="M3" s="90" t="s">
        <v>30</v>
      </c>
      <c r="N3" s="92" t="s">
        <v>18</v>
      </c>
      <c r="O3" s="88" t="s">
        <v>34</v>
      </c>
      <c r="P3" s="95"/>
    </row>
    <row r="4" spans="1:18" s="4" customFormat="1" ht="60" customHeight="1" thickBot="1">
      <c r="A4" s="72"/>
      <c r="B4" s="45" t="s">
        <v>14</v>
      </c>
      <c r="C4" s="26" t="s">
        <v>17</v>
      </c>
      <c r="D4" s="26" t="s">
        <v>15</v>
      </c>
      <c r="E4" s="26" t="s">
        <v>16</v>
      </c>
      <c r="F4" s="26" t="s">
        <v>19</v>
      </c>
      <c r="G4" s="65"/>
      <c r="H4" s="65"/>
      <c r="I4" s="69"/>
      <c r="J4" s="91"/>
      <c r="K4" s="93"/>
      <c r="L4" s="84"/>
      <c r="M4" s="91"/>
      <c r="N4" s="93"/>
      <c r="O4" s="89"/>
      <c r="P4" s="96"/>
    </row>
    <row r="5" spans="1:18">
      <c r="A5" s="48" t="s">
        <v>2</v>
      </c>
      <c r="B5" s="10">
        <v>293287.89</v>
      </c>
      <c r="C5" s="11">
        <v>12322.08</v>
      </c>
      <c r="D5" s="10">
        <v>13083.35</v>
      </c>
      <c r="E5" s="12">
        <v>0</v>
      </c>
      <c r="F5" s="13">
        <f>58817.53+3617.14-1512.42</f>
        <v>60922.25</v>
      </c>
      <c r="G5" s="13">
        <v>2104.7199999999998</v>
      </c>
      <c r="H5" s="13">
        <v>1512.42</v>
      </c>
      <c r="I5" s="21">
        <f>B5+C5+D5+F5+E5+G5+H5</f>
        <v>383232.70999999996</v>
      </c>
      <c r="J5" s="35">
        <v>177.67</v>
      </c>
      <c r="K5" s="44"/>
      <c r="L5" s="52">
        <f t="shared" ref="L5:L7" si="0">J5+K5</f>
        <v>177.67</v>
      </c>
      <c r="M5" s="35">
        <v>290.99</v>
      </c>
      <c r="N5" s="36">
        <v>0</v>
      </c>
      <c r="O5" s="37">
        <f>M5+N5</f>
        <v>290.99</v>
      </c>
      <c r="P5" s="31">
        <f>I5+L5+O5</f>
        <v>383701.36999999994</v>
      </c>
      <c r="Q5" s="8"/>
      <c r="R5" s="54"/>
    </row>
    <row r="6" spans="1:18">
      <c r="A6" s="46" t="s">
        <v>3</v>
      </c>
      <c r="B6" s="14">
        <v>639862.30000000005</v>
      </c>
      <c r="C6" s="15">
        <v>93100.98</v>
      </c>
      <c r="D6" s="14">
        <v>20063.09</v>
      </c>
      <c r="E6" s="16">
        <v>0</v>
      </c>
      <c r="F6" s="13">
        <f>43434.31-4087.58</f>
        <v>39346.729999999996</v>
      </c>
      <c r="G6" s="13">
        <v>1348.24</v>
      </c>
      <c r="H6" s="13">
        <v>4740</v>
      </c>
      <c r="I6" s="21">
        <f t="shared" ref="I6:I16" si="1">B6+C6+D6+E6+F6+G6+H6</f>
        <v>798461.34</v>
      </c>
      <c r="J6" s="32">
        <v>167.04</v>
      </c>
      <c r="K6" s="33"/>
      <c r="L6" s="52">
        <f t="shared" si="0"/>
        <v>167.04</v>
      </c>
      <c r="M6" s="32">
        <v>278.26</v>
      </c>
      <c r="N6" s="37"/>
      <c r="O6" s="37">
        <f t="shared" ref="O6:O8" si="2">M6+N6</f>
        <v>278.26</v>
      </c>
      <c r="P6" s="31">
        <f t="shared" ref="P6:P12" si="3">I6+L6+O6</f>
        <v>798906.64</v>
      </c>
      <c r="Q6" s="8"/>
      <c r="R6" s="8"/>
    </row>
    <row r="7" spans="1:18">
      <c r="A7" s="46" t="s">
        <v>4</v>
      </c>
      <c r="B7" s="14">
        <v>513470.82</v>
      </c>
      <c r="C7" s="15">
        <v>60336.69</v>
      </c>
      <c r="D7" s="17">
        <v>6386.11</v>
      </c>
      <c r="E7" s="18">
        <v>4573.9799999999996</v>
      </c>
      <c r="F7" s="19">
        <v>30248.49</v>
      </c>
      <c r="G7" s="19">
        <v>2186.6799999999998</v>
      </c>
      <c r="H7" s="19">
        <v>1290</v>
      </c>
      <c r="I7" s="21">
        <f t="shared" si="1"/>
        <v>618492.77</v>
      </c>
      <c r="J7" s="32">
        <v>163.68</v>
      </c>
      <c r="K7" s="33"/>
      <c r="L7" s="52">
        <f t="shared" si="0"/>
        <v>163.68</v>
      </c>
      <c r="M7" s="32">
        <v>276.87</v>
      </c>
      <c r="N7" s="37"/>
      <c r="O7" s="37">
        <f t="shared" si="2"/>
        <v>276.87</v>
      </c>
      <c r="P7" s="31">
        <f t="shared" si="3"/>
        <v>618933.32000000007</v>
      </c>
      <c r="Q7" s="8"/>
      <c r="R7" s="8"/>
    </row>
    <row r="8" spans="1:18">
      <c r="A8" s="46" t="s">
        <v>5</v>
      </c>
      <c r="B8" s="14">
        <v>823640.65</v>
      </c>
      <c r="C8" s="15">
        <v>189016.02</v>
      </c>
      <c r="D8" s="15">
        <v>5730.38</v>
      </c>
      <c r="E8" s="16">
        <v>14833.35</v>
      </c>
      <c r="F8" s="13">
        <v>73693.22</v>
      </c>
      <c r="G8" s="13">
        <v>3738.06</v>
      </c>
      <c r="H8" s="13">
        <v>3481.04</v>
      </c>
      <c r="I8" s="21">
        <f t="shared" si="1"/>
        <v>1114132.7200000002</v>
      </c>
      <c r="J8" s="38">
        <v>176.68</v>
      </c>
      <c r="K8" s="33"/>
      <c r="L8" s="52">
        <f>J8+K8</f>
        <v>176.68</v>
      </c>
      <c r="M8" s="32">
        <v>302.08999999999997</v>
      </c>
      <c r="N8" s="37"/>
      <c r="O8" s="37">
        <f t="shared" si="2"/>
        <v>302.08999999999997</v>
      </c>
      <c r="P8" s="31">
        <f t="shared" si="3"/>
        <v>1114611.4900000002</v>
      </c>
      <c r="Q8" s="8"/>
      <c r="R8" s="8"/>
    </row>
    <row r="9" spans="1:18">
      <c r="A9" s="46" t="s">
        <v>6</v>
      </c>
      <c r="B9" s="14">
        <v>637846.32999999996</v>
      </c>
      <c r="C9" s="15">
        <v>185141.78</v>
      </c>
      <c r="D9" s="14">
        <v>9621.74</v>
      </c>
      <c r="E9" s="16">
        <v>720</v>
      </c>
      <c r="F9" s="13">
        <v>67352.58</v>
      </c>
      <c r="G9" s="13">
        <v>3618.38</v>
      </c>
      <c r="H9" s="13">
        <v>2020</v>
      </c>
      <c r="I9" s="21">
        <f t="shared" si="1"/>
        <v>906320.80999999994</v>
      </c>
      <c r="J9" s="38">
        <v>187.62</v>
      </c>
      <c r="K9" s="33"/>
      <c r="L9" s="34">
        <v>187.62</v>
      </c>
      <c r="M9" s="32">
        <v>320.08</v>
      </c>
      <c r="N9" s="37"/>
      <c r="O9" s="37">
        <v>320.08</v>
      </c>
      <c r="P9" s="31">
        <f t="shared" si="3"/>
        <v>906828.50999999989</v>
      </c>
      <c r="Q9" s="8"/>
      <c r="R9" s="8"/>
    </row>
    <row r="10" spans="1:18">
      <c r="A10" s="46" t="s">
        <v>7</v>
      </c>
      <c r="B10" s="14">
        <v>432208.18</v>
      </c>
      <c r="C10" s="15">
        <v>183895.45</v>
      </c>
      <c r="D10" s="14">
        <v>20023.62</v>
      </c>
      <c r="E10" s="16">
        <v>2294.7199999999998</v>
      </c>
      <c r="F10" s="13">
        <v>68840.98</v>
      </c>
      <c r="G10" s="13">
        <v>3693.99</v>
      </c>
      <c r="H10" s="13">
        <v>2275</v>
      </c>
      <c r="I10" s="21">
        <f t="shared" si="1"/>
        <v>713231.94</v>
      </c>
      <c r="J10" s="38">
        <v>180.16</v>
      </c>
      <c r="K10" s="33"/>
      <c r="L10" s="34">
        <v>180.16</v>
      </c>
      <c r="M10" s="32">
        <v>306.95</v>
      </c>
      <c r="N10" s="37"/>
      <c r="O10" s="37">
        <v>306.95</v>
      </c>
      <c r="P10" s="31">
        <f t="shared" si="3"/>
        <v>713719.04999999993</v>
      </c>
      <c r="Q10" s="8"/>
      <c r="R10" s="8"/>
    </row>
    <row r="11" spans="1:18">
      <c r="A11" s="46" t="s">
        <v>8</v>
      </c>
      <c r="B11" s="14">
        <v>558197</v>
      </c>
      <c r="C11" s="14">
        <v>141829.96</v>
      </c>
      <c r="D11" s="20">
        <v>9067.86</v>
      </c>
      <c r="E11" s="14">
        <v>0</v>
      </c>
      <c r="F11" s="11">
        <v>67128.28</v>
      </c>
      <c r="G11" s="11">
        <v>3031.03</v>
      </c>
      <c r="H11" s="11">
        <v>1935</v>
      </c>
      <c r="I11" s="21">
        <f t="shared" si="1"/>
        <v>781189.13</v>
      </c>
      <c r="J11" s="38">
        <v>208.9</v>
      </c>
      <c r="K11" s="33"/>
      <c r="L11" s="34">
        <v>208.9</v>
      </c>
      <c r="M11" s="32">
        <v>353.58</v>
      </c>
      <c r="N11" s="37"/>
      <c r="O11" s="37">
        <v>353.58</v>
      </c>
      <c r="P11" s="31">
        <f t="shared" si="3"/>
        <v>781751.61</v>
      </c>
      <c r="Q11" s="8"/>
      <c r="R11" s="8"/>
    </row>
    <row r="12" spans="1:18">
      <c r="A12" s="46" t="s">
        <v>9</v>
      </c>
      <c r="B12" s="14">
        <v>1065442.79</v>
      </c>
      <c r="C12" s="15">
        <v>211554.7</v>
      </c>
      <c r="D12" s="14">
        <v>5890.93</v>
      </c>
      <c r="E12" s="16"/>
      <c r="F12" s="13">
        <v>11556.9</v>
      </c>
      <c r="G12" s="13">
        <v>2864.38</v>
      </c>
      <c r="H12" s="13">
        <v>2130</v>
      </c>
      <c r="I12" s="21">
        <f t="shared" si="1"/>
        <v>1299439.6999999997</v>
      </c>
      <c r="J12" s="23">
        <v>192.64</v>
      </c>
      <c r="K12" s="33"/>
      <c r="L12" s="34">
        <v>192.64</v>
      </c>
      <c r="M12" s="32">
        <v>324.76</v>
      </c>
      <c r="N12" s="37"/>
      <c r="O12" s="37">
        <v>324.76</v>
      </c>
      <c r="P12" s="31">
        <f t="shared" si="3"/>
        <v>1299957.0999999996</v>
      </c>
      <c r="Q12" s="8"/>
      <c r="R12" s="8"/>
    </row>
    <row r="13" spans="1:18">
      <c r="A13" s="46" t="s">
        <v>10</v>
      </c>
      <c r="B13" s="14">
        <v>775513.87</v>
      </c>
      <c r="C13" s="15">
        <v>180114.31</v>
      </c>
      <c r="D13" s="14">
        <v>22793.25</v>
      </c>
      <c r="E13" s="16">
        <v>1190</v>
      </c>
      <c r="F13" s="22">
        <v>4858</v>
      </c>
      <c r="G13" s="22">
        <v>5067.51</v>
      </c>
      <c r="H13" s="13">
        <v>895</v>
      </c>
      <c r="I13" s="21">
        <f t="shared" si="1"/>
        <v>990431.94</v>
      </c>
      <c r="J13" s="38">
        <v>203.51</v>
      </c>
      <c r="K13" s="33"/>
      <c r="L13" s="34">
        <v>203.51</v>
      </c>
      <c r="M13" s="38">
        <v>342.1</v>
      </c>
      <c r="N13" s="37"/>
      <c r="O13" s="62">
        <v>342.1</v>
      </c>
      <c r="P13" s="31">
        <f t="shared" ref="P13:P15" si="4">I13+L13+O13</f>
        <v>990977.54999999993</v>
      </c>
      <c r="Q13" s="8"/>
      <c r="R13" s="8"/>
    </row>
    <row r="14" spans="1:18">
      <c r="A14" s="46" t="s">
        <v>11</v>
      </c>
      <c r="B14" s="14">
        <v>756929.56</v>
      </c>
      <c r="C14" s="15">
        <v>151699.5</v>
      </c>
      <c r="D14" s="14">
        <v>22793.25</v>
      </c>
      <c r="E14" s="16"/>
      <c r="F14" s="22"/>
      <c r="G14" s="22">
        <v>7662.99</v>
      </c>
      <c r="H14" s="13">
        <v>330</v>
      </c>
      <c r="I14" s="21">
        <f t="shared" si="1"/>
        <v>939415.3</v>
      </c>
      <c r="J14" s="38">
        <v>215.15</v>
      </c>
      <c r="K14" s="33"/>
      <c r="L14" s="34">
        <v>215.15</v>
      </c>
      <c r="M14" s="38">
        <v>360</v>
      </c>
      <c r="N14" s="37"/>
      <c r="O14" s="62">
        <v>360</v>
      </c>
      <c r="P14" s="31">
        <f t="shared" si="4"/>
        <v>939990.45000000007</v>
      </c>
      <c r="Q14" s="8"/>
      <c r="R14" s="8"/>
    </row>
    <row r="15" spans="1:18">
      <c r="A15" s="46" t="s">
        <v>12</v>
      </c>
      <c r="B15" s="14">
        <v>402616.89</v>
      </c>
      <c r="C15" s="15">
        <v>91327.34</v>
      </c>
      <c r="D15" s="15">
        <v>23577.81</v>
      </c>
      <c r="E15" s="16">
        <v>1516.222</v>
      </c>
      <c r="F15" s="22">
        <v>45177.02</v>
      </c>
      <c r="G15" s="22">
        <v>4010.07</v>
      </c>
      <c r="H15" s="13">
        <v>775</v>
      </c>
      <c r="I15" s="21">
        <f t="shared" si="1"/>
        <v>569000.35199999996</v>
      </c>
      <c r="J15" s="38">
        <v>192.71</v>
      </c>
      <c r="K15" s="33"/>
      <c r="L15" s="34">
        <v>192.71</v>
      </c>
      <c r="M15" s="32">
        <v>325.14999999999998</v>
      </c>
      <c r="N15" s="37"/>
      <c r="O15" s="37">
        <v>325.14999999999998</v>
      </c>
      <c r="P15" s="31">
        <f t="shared" si="4"/>
        <v>569518.21199999994</v>
      </c>
      <c r="Q15" s="8"/>
      <c r="R15" s="8"/>
    </row>
    <row r="16" spans="1:18" ht="15.75" thickBot="1">
      <c r="A16" s="47" t="s">
        <v>13</v>
      </c>
      <c r="B16" s="14">
        <v>485689.24</v>
      </c>
      <c r="C16" s="15">
        <v>37080.769999999997</v>
      </c>
      <c r="D16" s="14">
        <v>33496.26</v>
      </c>
      <c r="E16" s="16">
        <v>403.05</v>
      </c>
      <c r="F16" s="22">
        <v>43088.73</v>
      </c>
      <c r="G16" s="22">
        <v>5201.37</v>
      </c>
      <c r="H16" s="13">
        <v>3695.05</v>
      </c>
      <c r="I16" s="24">
        <f t="shared" si="1"/>
        <v>608654.47000000009</v>
      </c>
      <c r="J16" s="39">
        <v>221.19</v>
      </c>
      <c r="K16" s="40"/>
      <c r="L16" s="41">
        <v>221.19</v>
      </c>
      <c r="M16" s="42">
        <v>382.19</v>
      </c>
      <c r="N16" s="43"/>
      <c r="O16" s="43">
        <v>382.19</v>
      </c>
      <c r="P16" s="31">
        <f>I16+L16+O16</f>
        <v>609257.85</v>
      </c>
      <c r="Q16" s="8"/>
      <c r="R16" s="8">
        <v>95270.96</v>
      </c>
    </row>
    <row r="17" spans="1:18" s="6" customFormat="1" ht="15.75" thickBot="1">
      <c r="A17" s="56" t="s">
        <v>0</v>
      </c>
      <c r="B17" s="57">
        <f t="shared" ref="B17:G17" si="5">SUM(B5:B16)</f>
        <v>7384705.5200000005</v>
      </c>
      <c r="C17" s="58">
        <f t="shared" si="5"/>
        <v>1537419.58</v>
      </c>
      <c r="D17" s="58">
        <f t="shared" si="5"/>
        <v>192527.65</v>
      </c>
      <c r="E17" s="59">
        <f t="shared" si="5"/>
        <v>25531.322000000004</v>
      </c>
      <c r="F17" s="59">
        <f t="shared" si="5"/>
        <v>512213.18000000005</v>
      </c>
      <c r="G17" s="59">
        <f t="shared" si="5"/>
        <v>44527.42</v>
      </c>
      <c r="H17" s="59">
        <f>SUM(H5:H16)</f>
        <v>25078.51</v>
      </c>
      <c r="I17" s="25">
        <f>SUM(I5:I16)</f>
        <v>9722003.182</v>
      </c>
      <c r="J17" s="60">
        <f>SUM(J5:J16)</f>
        <v>2286.9499999999998</v>
      </c>
      <c r="K17" s="51" t="s">
        <v>38</v>
      </c>
      <c r="L17" s="51">
        <f>SUM(L5:L16)</f>
        <v>2286.9499999999998</v>
      </c>
      <c r="M17" s="51">
        <f>SUM(M5:M16)</f>
        <v>3863.02</v>
      </c>
      <c r="N17" s="51">
        <f>SUM(N5:N16)</f>
        <v>0</v>
      </c>
      <c r="O17" s="51">
        <f>SUM(O5:O16)</f>
        <v>3863.02</v>
      </c>
      <c r="P17" s="51">
        <f>SUM(P5:P16)</f>
        <v>9728153.1519999988</v>
      </c>
      <c r="Q17" s="61"/>
      <c r="R17" s="8">
        <v>15907.98</v>
      </c>
    </row>
    <row r="18" spans="1:18">
      <c r="A18" s="27" t="s">
        <v>21</v>
      </c>
      <c r="B18" s="5"/>
      <c r="C18" s="5"/>
      <c r="D18" s="5"/>
      <c r="E18" s="5"/>
      <c r="F18" s="5"/>
      <c r="J18" s="8"/>
      <c r="K18" s="76" t="s">
        <v>40</v>
      </c>
      <c r="L18" s="76"/>
      <c r="M18" s="76"/>
      <c r="N18" s="76"/>
      <c r="O18" s="76"/>
      <c r="P18" s="76"/>
      <c r="Q18" s="8"/>
      <c r="R18" s="8">
        <v>14119.64</v>
      </c>
    </row>
    <row r="19" spans="1:18">
      <c r="A19" s="28"/>
      <c r="B19" s="28"/>
      <c r="C19" s="28"/>
      <c r="D19" s="29"/>
      <c r="E19" s="30"/>
      <c r="J19" s="9"/>
      <c r="Q19" s="9"/>
      <c r="R19" s="8">
        <v>59117.35</v>
      </c>
    </row>
    <row r="20" spans="1:18">
      <c r="J20" s="9"/>
      <c r="Q20" s="8"/>
      <c r="R20" s="8">
        <v>10230.299999999999</v>
      </c>
    </row>
    <row r="21" spans="1:18">
      <c r="J21" s="9"/>
      <c r="Q21" s="8"/>
      <c r="R21" s="8">
        <v>46165.97</v>
      </c>
    </row>
    <row r="22" spans="1:18">
      <c r="I22" s="6"/>
      <c r="J22" s="9"/>
      <c r="Q22" s="53"/>
      <c r="R22" s="8">
        <v>27658.080000000002</v>
      </c>
    </row>
    <row r="23" spans="1:18">
      <c r="J23" s="8"/>
      <c r="Q23" s="53"/>
      <c r="R23" s="8">
        <v>8469.4699999999993</v>
      </c>
    </row>
    <row r="24" spans="1:18" ht="12" customHeight="1">
      <c r="A24" s="66" t="s">
        <v>42</v>
      </c>
      <c r="B24" s="66"/>
      <c r="C24" s="66"/>
      <c r="I24" s="63" t="s">
        <v>25</v>
      </c>
      <c r="J24" s="63"/>
      <c r="O24" s="7" t="s">
        <v>22</v>
      </c>
      <c r="Q24" s="6"/>
      <c r="R24" s="8">
        <v>9863.5499999999993</v>
      </c>
    </row>
    <row r="25" spans="1:18" ht="12" customHeight="1">
      <c r="A25" s="66" t="s">
        <v>43</v>
      </c>
      <c r="B25" s="67"/>
      <c r="C25" s="67"/>
      <c r="I25" s="63" t="s">
        <v>26</v>
      </c>
      <c r="J25" s="63"/>
      <c r="O25" s="7" t="s">
        <v>41</v>
      </c>
      <c r="Q25" s="6"/>
      <c r="R25" s="8">
        <v>41314.92</v>
      </c>
    </row>
    <row r="26" spans="1:18" ht="12" customHeight="1">
      <c r="A26" s="67" t="s">
        <v>44</v>
      </c>
      <c r="B26" s="67"/>
      <c r="C26" s="67"/>
      <c r="I26" s="63" t="s">
        <v>23</v>
      </c>
      <c r="J26" s="63"/>
      <c r="O26" s="7" t="s">
        <v>23</v>
      </c>
      <c r="Q26" s="6"/>
      <c r="R26" s="8">
        <v>18433.72</v>
      </c>
    </row>
    <row r="27" spans="1:18" ht="12" customHeight="1">
      <c r="I27" s="63" t="s">
        <v>27</v>
      </c>
      <c r="J27" s="63"/>
      <c r="O27" s="7" t="s">
        <v>24</v>
      </c>
      <c r="Q27" s="6"/>
      <c r="R27" s="8">
        <v>23068.9</v>
      </c>
    </row>
    <row r="28" spans="1:18">
      <c r="J28" s="6"/>
      <c r="Q28" s="8"/>
      <c r="R28" s="6">
        <v>14287.56</v>
      </c>
    </row>
    <row r="29" spans="1:18">
      <c r="Q29" s="8"/>
      <c r="R29" s="6">
        <v>24004.81</v>
      </c>
    </row>
    <row r="30" spans="1:18">
      <c r="J30" s="6"/>
      <c r="Q30" s="8"/>
      <c r="R30" s="6">
        <v>21908.19</v>
      </c>
    </row>
    <row r="31" spans="1:18">
      <c r="Q31" s="8"/>
      <c r="R31" s="55">
        <v>12644.42</v>
      </c>
    </row>
    <row r="32" spans="1:18">
      <c r="L32" s="8"/>
      <c r="Q32" s="8"/>
      <c r="R32" s="6">
        <v>7724.11</v>
      </c>
    </row>
    <row r="33" spans="12:18">
      <c r="L33" s="8"/>
      <c r="Q33" s="8"/>
      <c r="R33" s="6">
        <v>5015.74</v>
      </c>
    </row>
    <row r="34" spans="12:18">
      <c r="L34" s="8"/>
      <c r="Q34" s="8"/>
      <c r="R34" s="6">
        <v>30483.57</v>
      </c>
    </row>
    <row r="35" spans="12:18">
      <c r="L35" s="8"/>
      <c r="Q35" s="8"/>
      <c r="R35" s="6">
        <f>SUM(R16:R34)</f>
        <v>485689.23999999993</v>
      </c>
    </row>
  </sheetData>
  <mergeCells count="24">
    <mergeCell ref="K18:P18"/>
    <mergeCell ref="N1:P1"/>
    <mergeCell ref="A1:M1"/>
    <mergeCell ref="L3:L4"/>
    <mergeCell ref="J2:L2"/>
    <mergeCell ref="O3:O4"/>
    <mergeCell ref="J3:J4"/>
    <mergeCell ref="K3:K4"/>
    <mergeCell ref="M3:M4"/>
    <mergeCell ref="N3:N4"/>
    <mergeCell ref="M2:O2"/>
    <mergeCell ref="P2:P4"/>
    <mergeCell ref="A24:C24"/>
    <mergeCell ref="A25:C25"/>
    <mergeCell ref="A26:C26"/>
    <mergeCell ref="I3:I4"/>
    <mergeCell ref="A2:A4"/>
    <mergeCell ref="B2:I2"/>
    <mergeCell ref="I27:J27"/>
    <mergeCell ref="H3:H4"/>
    <mergeCell ref="G3:G4"/>
    <mergeCell ref="I24:J24"/>
    <mergeCell ref="I25:J25"/>
    <mergeCell ref="I26:J26"/>
  </mergeCells>
  <pageMargins left="0.78740157480314965" right="0.31496062992125984" top="1.4173228346456694" bottom="0.78740157480314965" header="3.937007874015748E-2" footer="0.19685039370078741"/>
  <pageSetup paperSize="9" scale="75" orientation="landscape" r:id="rId1"/>
  <headerFooter>
    <oddHeader>&amp;C&amp;8&amp;G
GOVERNO DO ESTADO DE RONDONIA
SECRETAIRA DE ESTADO DO DESENVOLVIMENTO AMBIENTAL
COORDENADORIA DE PLANEJAMENTO ADMINISTRAÇÃO E FINANÇAS
DIVISÃO FINANCEIRA E CONTÁBIL
Gerência de Arrecadação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MENSAL</vt:lpstr>
      <vt:lpstr>Plan1</vt:lpstr>
    </vt:vector>
  </TitlesOfParts>
  <Company>Sedam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Negretti Domingues</dc:creator>
  <cp:lastModifiedBy>bnunes</cp:lastModifiedBy>
  <cp:lastPrinted>2015-04-07T16:31:19Z</cp:lastPrinted>
  <dcterms:created xsi:type="dcterms:W3CDTF">2012-03-07T12:49:10Z</dcterms:created>
  <dcterms:modified xsi:type="dcterms:W3CDTF">2015-04-07T16:47:51Z</dcterms:modified>
</cp:coreProperties>
</file>