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7455" windowHeight="4815"/>
  </bookViews>
  <sheets>
    <sheet name="MENSAL" sheetId="1" r:id="rId1"/>
    <sheet name="Plan1" sheetId="2" r:id="rId2"/>
  </sheets>
  <calcPr calcId="125725"/>
</workbook>
</file>

<file path=xl/calcChain.xml><?xml version="1.0" encoding="utf-8"?>
<calcChain xmlns="http://schemas.openxmlformats.org/spreadsheetml/2006/main">
  <c r="H16" i="1"/>
  <c r="I5"/>
  <c r="I6"/>
  <c r="I7"/>
  <c r="I8"/>
  <c r="I9"/>
  <c r="I10"/>
  <c r="I11"/>
  <c r="I12"/>
  <c r="I13"/>
  <c r="I14"/>
  <c r="I15"/>
  <c r="I4"/>
  <c r="F6"/>
  <c r="F7"/>
  <c r="F8"/>
  <c r="F9"/>
  <c r="F10"/>
  <c r="G16"/>
  <c r="F5"/>
  <c r="F4"/>
  <c r="E16"/>
  <c r="D16"/>
  <c r="C16"/>
  <c r="B16"/>
  <c r="F16" l="1"/>
  <c r="I16"/>
</calcChain>
</file>

<file path=xl/sharedStrings.xml><?xml version="1.0" encoding="utf-8"?>
<sst xmlns="http://schemas.openxmlformats.org/spreadsheetml/2006/main" count="37" uniqueCount="36">
  <si>
    <t>TOTAL</t>
  </si>
  <si>
    <t>SOMA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</si>
  <si>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</si>
  <si>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</si>
  <si>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</si>
  <si>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</si>
  <si>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</si>
  <si>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</si>
  <si>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</si>
  <si>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</si>
  <si>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</si>
  <si>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</si>
  <si>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</si>
  <si>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</si>
  <si>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</si>
  <si>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TX. REG. E LIC. AMBIENTAIS</t>
  </si>
  <si>
    <t>MULTAS POR INFRAÇÃO A LEG. AMBIENTAL</t>
  </si>
  <si>
    <t>MULTAS E TXS. EMITIDAS PELOS CONVENIADOS - BPA</t>
  </si>
  <si>
    <t>001.2757-X 2.415-5 - FUNDO ESPECIAL DE PROTEÇÃO AMBIENTAL - FEPRAM</t>
  </si>
  <si>
    <t>TAXAS. ORIUNDAS DE ATIV. FLORESTAIS</t>
  </si>
  <si>
    <t>OUTROS</t>
  </si>
  <si>
    <t>PAGAMENTOS EFETUADOS POR DEPÓSITO</t>
  </si>
  <si>
    <t>RENDIMENTOS DE APLICAÇÕES FINANCEIRAS</t>
  </si>
  <si>
    <r>
      <t>OBS</t>
    </r>
    <r>
      <rPr>
        <b/>
        <sz val="9"/>
        <rFont val="Arial"/>
        <family val="2"/>
      </rPr>
      <t xml:space="preserve">: </t>
    </r>
    <r>
      <rPr>
        <sz val="9"/>
        <rFont val="Arial"/>
        <family val="2"/>
      </rPr>
      <t>.</t>
    </r>
  </si>
  <si>
    <t>Eva Negretti Domingues</t>
  </si>
  <si>
    <t>COPAF/SEDAM</t>
  </si>
  <si>
    <t>Mat.300072735</t>
  </si>
  <si>
    <t>Diretora Financeira</t>
  </si>
  <si>
    <t>Benedita Nunes do Nascimento</t>
  </si>
  <si>
    <t>Gerente de Arrecadação</t>
  </si>
  <si>
    <t>Mat. 300014811</t>
  </si>
  <si>
    <t>DEVOLUÇÃO DE DIÁRIAS DE EXERCICIOS ANTERIORES</t>
  </si>
  <si>
    <t>Francisco de Sales Oliveira dos Santos</t>
  </si>
  <si>
    <t>Secretario Adjunto</t>
  </si>
  <si>
    <t>Matricula: 300003022</t>
  </si>
  <si>
    <t>Porto Velho/RO, 27 de janeiro de 2014.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</si>
</sst>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sz val="10"/>
      <color theme="1"/>
      <name val="Monotype Corsiva"/>
      <family val="4"/>
    </font>
    <font>
      <sz val="11"/>
      <color theme="1"/>
      <name val="Monotype Corsiva"/>
      <family val="4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3" fontId="6" fillId="2" borderId="3" xfId="0" applyNumberFormat="1" applyFont="1" applyFill="1" applyBorder="1" applyAlignment="1">
      <alignment horizontal="center"/>
    </xf>
    <xf numFmtId="43" fontId="6" fillId="2" borderId="15" xfId="0" applyNumberFormat="1" applyFont="1" applyFill="1" applyBorder="1" applyAlignment="1">
      <alignment horizontal="center"/>
    </xf>
    <xf numFmtId="43" fontId="6" fillId="0" borderId="3" xfId="0" applyNumberFormat="1" applyFont="1" applyFill="1" applyBorder="1" applyAlignment="1">
      <alignment horizontal="center"/>
    </xf>
    <xf numFmtId="43" fontId="6" fillId="0" borderId="16" xfId="0" applyNumberFormat="1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/>
    </xf>
    <xf numFmtId="43" fontId="6" fillId="2" borderId="2" xfId="0" applyNumberFormat="1" applyFont="1" applyFill="1" applyBorder="1" applyAlignment="1">
      <alignment horizontal="center"/>
    </xf>
    <xf numFmtId="43" fontId="6" fillId="0" borderId="1" xfId="0" applyNumberFormat="1" applyFont="1" applyFill="1" applyBorder="1" applyAlignment="1">
      <alignment horizontal="center"/>
    </xf>
    <xf numFmtId="43" fontId="6" fillId="2" borderId="1" xfId="1" applyNumberFormat="1" applyFont="1" applyFill="1" applyBorder="1" applyAlignment="1">
      <alignment horizontal="center"/>
    </xf>
    <xf numFmtId="43" fontId="6" fillId="0" borderId="1" xfId="1" applyNumberFormat="1" applyFont="1" applyFill="1" applyBorder="1" applyAlignment="1">
      <alignment horizontal="center"/>
    </xf>
    <xf numFmtId="43" fontId="6" fillId="0" borderId="0" xfId="0" applyNumberFormat="1" applyFont="1"/>
    <xf numFmtId="165" fontId="7" fillId="2" borderId="12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 vertical="center"/>
    </xf>
    <xf numFmtId="43" fontId="6" fillId="0" borderId="15" xfId="0" applyNumberFormat="1" applyFont="1" applyFill="1" applyBorder="1" applyAlignment="1">
      <alignment horizontal="center"/>
    </xf>
    <xf numFmtId="43" fontId="6" fillId="0" borderId="15" xfId="1" applyNumberFormat="1" applyFont="1" applyFill="1" applyBorder="1" applyAlignment="1">
      <alignment horizontal="center"/>
    </xf>
    <xf numFmtId="43" fontId="6" fillId="0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165" fontId="8" fillId="2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" fontId="6" fillId="0" borderId="11" xfId="0" applyNumberFormat="1" applyFont="1" applyFill="1" applyBorder="1" applyAlignment="1">
      <alignment horizontal="center"/>
    </xf>
    <xf numFmtId="16" fontId="6" fillId="0" borderId="4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3" fontId="0" fillId="0" borderId="0" xfId="0" applyNumberFormat="1"/>
    <xf numFmtId="0" fontId="10" fillId="0" borderId="0" xfId="0" applyFont="1" applyAlignment="1">
      <alignment horizontal="center"/>
    </xf>
    <xf numFmtId="43" fontId="0" fillId="0" borderId="0" xfId="2" applyFont="1"/>
    <xf numFmtId="43" fontId="6" fillId="0" borderId="21" xfId="2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8" fillId="0" borderId="2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zoomScale="90" zoomScaleNormal="100" zoomScalePageLayoutView="90" workbookViewId="0">
      <selection activeCell="H16" sqref="H16"/>
    </sheetView>
  </sheetViews>
  <sheetFormatPr defaultRowHeight="15"/>
  <cols>
    <col min="1" max="1" width="14.42578125" style="2" customWidth="1"/>
    <col min="2" max="2" width="17.5703125" style="2" customWidth="1"/>
    <col min="3" max="3" width="17.28515625" style="2" customWidth="1"/>
    <col min="4" max="4" width="19" style="1" customWidth="1"/>
    <col min="5" max="5" width="20.42578125" style="3" customWidth="1"/>
    <col min="6" max="6" width="16.7109375" style="3" customWidth="1"/>
    <col min="7" max="8" width="19.42578125" style="3" customWidth="1"/>
    <col min="9" max="9" width="17.140625" customWidth="1"/>
    <col min="10" max="10" width="10.5703125" bestFit="1" customWidth="1"/>
  </cols>
  <sheetData>
    <row r="1" spans="1:10" ht="15.75" thickBot="1">
      <c r="A1" s="43" t="s">
        <v>18</v>
      </c>
      <c r="B1" s="44"/>
      <c r="C1" s="44"/>
      <c r="D1" s="44"/>
      <c r="E1" s="44"/>
      <c r="F1" s="44"/>
      <c r="G1" s="44"/>
      <c r="H1" s="44"/>
      <c r="I1" s="45"/>
    </row>
    <row r="2" spans="1:10" s="4" customFormat="1" ht="15.75" thickBot="1">
      <c r="A2" s="48" t="s">
        <v>2</v>
      </c>
      <c r="B2" s="28">
        <v>9001</v>
      </c>
      <c r="C2" s="29">
        <v>9002</v>
      </c>
      <c r="D2" s="28">
        <v>9003</v>
      </c>
      <c r="E2" s="30">
        <v>9004</v>
      </c>
      <c r="F2" s="31" t="s">
        <v>20</v>
      </c>
      <c r="G2" s="41" t="s">
        <v>22</v>
      </c>
      <c r="H2" s="41" t="s">
        <v>31</v>
      </c>
      <c r="I2" s="50" t="s">
        <v>0</v>
      </c>
    </row>
    <row r="3" spans="1:10" s="4" customFormat="1" ht="42.75" thickBot="1">
      <c r="A3" s="49"/>
      <c r="B3" s="32" t="s">
        <v>15</v>
      </c>
      <c r="C3" s="33" t="s">
        <v>19</v>
      </c>
      <c r="D3" s="33" t="s">
        <v>16</v>
      </c>
      <c r="E3" s="34" t="s">
        <v>17</v>
      </c>
      <c r="F3" s="31" t="s">
        <v>21</v>
      </c>
      <c r="G3" s="42"/>
      <c r="H3" s="42"/>
      <c r="I3" s="51"/>
    </row>
    <row r="4" spans="1:10">
      <c r="A4" s="25" t="s">
        <v>3</v>
      </c>
      <c r="B4" s="5">
        <v>222239.31</v>
      </c>
      <c r="C4" s="6">
        <v>78058.539999999994</v>
      </c>
      <c r="D4" s="5">
        <v>0</v>
      </c>
      <c r="E4" s="7">
        <v>0</v>
      </c>
      <c r="F4" s="19">
        <f>429611.42-307335.51</f>
        <v>122275.90999999997</v>
      </c>
      <c r="G4" s="19">
        <v>7037.66</v>
      </c>
      <c r="H4" s="19"/>
      <c r="I4" s="8">
        <f>B4+C4+D4+E4+F4+G4+H4</f>
        <v>429611.41999999993</v>
      </c>
    </row>
    <row r="5" spans="1:10" ht="15.75" thickBot="1">
      <c r="A5" s="26" t="s">
        <v>4</v>
      </c>
      <c r="B5" s="9">
        <v>267201.88</v>
      </c>
      <c r="C5" s="10">
        <v>83790.38</v>
      </c>
      <c r="D5" s="9">
        <v>502.96</v>
      </c>
      <c r="E5" s="11">
        <v>0</v>
      </c>
      <c r="F5" s="19">
        <f>449711.65+14760-352843.49</f>
        <v>111628.16000000003</v>
      </c>
      <c r="G5" s="19">
        <v>1348.27</v>
      </c>
      <c r="H5" s="19"/>
      <c r="I5" s="8">
        <f t="shared" ref="I5:I15" si="0">B5+C5+D5+E5+F5+G5+H5</f>
        <v>464471.65000000008</v>
      </c>
    </row>
    <row r="6" spans="1:10" ht="15.75" thickBot="1">
      <c r="A6" s="25" t="s">
        <v>5</v>
      </c>
      <c r="B6" s="9">
        <v>313497.74</v>
      </c>
      <c r="C6" s="10">
        <v>129696.95</v>
      </c>
      <c r="D6" s="12">
        <v>251.45</v>
      </c>
      <c r="E6" s="13">
        <v>0</v>
      </c>
      <c r="F6" s="20">
        <f>983353.29-449711.65-450164.28+5328.2</f>
        <v>88805.559999999983</v>
      </c>
      <c r="G6" s="20">
        <v>6718.14</v>
      </c>
      <c r="H6" s="20"/>
      <c r="I6" s="8">
        <f t="shared" si="0"/>
        <v>538969.84</v>
      </c>
    </row>
    <row r="7" spans="1:10">
      <c r="A7" s="25" t="s">
        <v>6</v>
      </c>
      <c r="B7" s="9">
        <v>461926.85</v>
      </c>
      <c r="C7" s="10">
        <v>143434.9</v>
      </c>
      <c r="D7" s="10">
        <v>61078.34</v>
      </c>
      <c r="E7" s="11">
        <v>0</v>
      </c>
      <c r="F7" s="19">
        <f>263178.07+542275.75-667830.03+1389.94</f>
        <v>139013.73000000004</v>
      </c>
      <c r="G7" s="19">
        <v>1389.94</v>
      </c>
      <c r="H7" s="19"/>
      <c r="I7" s="8">
        <f t="shared" si="0"/>
        <v>806843.76</v>
      </c>
    </row>
    <row r="8" spans="1:10" ht="15.75" thickBot="1">
      <c r="A8" s="26" t="s">
        <v>7</v>
      </c>
      <c r="B8" s="9">
        <v>429480.97</v>
      </c>
      <c r="C8" s="10">
        <v>119539.42</v>
      </c>
      <c r="D8" s="9">
        <v>3610.87</v>
      </c>
      <c r="E8" s="11">
        <v>0</v>
      </c>
      <c r="F8" s="19">
        <f>1156656.77-542275.75-562693.3+10062.04</f>
        <v>61749.759999999973</v>
      </c>
      <c r="G8" s="19">
        <v>10062.040000000001</v>
      </c>
      <c r="H8" s="19"/>
      <c r="I8" s="8">
        <f t="shared" si="0"/>
        <v>624443.06000000006</v>
      </c>
    </row>
    <row r="9" spans="1:10" ht="15.75" thickBot="1">
      <c r="A9" s="25" t="s">
        <v>8</v>
      </c>
      <c r="B9" s="9">
        <v>624382.06999999995</v>
      </c>
      <c r="C9" s="10">
        <v>102356.48</v>
      </c>
      <c r="D9" s="9">
        <v>2421.3000000000002</v>
      </c>
      <c r="E9" s="11">
        <v>1470</v>
      </c>
      <c r="F9" s="19">
        <f>813155.8-733932.26+3302.41</f>
        <v>82525.950000000041</v>
      </c>
      <c r="G9" s="19">
        <v>3302.41</v>
      </c>
      <c r="H9" s="19"/>
      <c r="I9" s="8">
        <f t="shared" si="0"/>
        <v>816458.21000000008</v>
      </c>
      <c r="J9" s="37"/>
    </row>
    <row r="10" spans="1:10">
      <c r="A10" s="25" t="s">
        <v>9</v>
      </c>
      <c r="B10" s="9">
        <v>547966.09</v>
      </c>
      <c r="C10" s="9">
        <v>143424.26999999999</v>
      </c>
      <c r="D10" s="14">
        <v>7778.1</v>
      </c>
      <c r="E10" s="9">
        <v>0</v>
      </c>
      <c r="F10" s="6">
        <f>818821.45-703285.83+4117.37</f>
        <v>119652.98999999999</v>
      </c>
      <c r="G10" s="6">
        <v>4117.37</v>
      </c>
      <c r="H10" s="6"/>
      <c r="I10" s="8">
        <f t="shared" si="0"/>
        <v>822938.82</v>
      </c>
      <c r="J10" s="37"/>
    </row>
    <row r="11" spans="1:10" ht="15.75" thickBot="1">
      <c r="A11" s="26" t="s">
        <v>10</v>
      </c>
      <c r="B11" s="9">
        <v>592882.21</v>
      </c>
      <c r="C11" s="10">
        <v>112887.9</v>
      </c>
      <c r="D11" s="9">
        <v>23156.85</v>
      </c>
      <c r="E11" s="11">
        <v>0</v>
      </c>
      <c r="F11" s="19">
        <v>82323.44</v>
      </c>
      <c r="G11" s="19">
        <v>1560</v>
      </c>
      <c r="H11" s="19">
        <v>1735</v>
      </c>
      <c r="I11" s="8">
        <f t="shared" si="0"/>
        <v>814545.39999999991</v>
      </c>
      <c r="J11" s="38"/>
    </row>
    <row r="12" spans="1:10" ht="15.75" thickBot="1">
      <c r="A12" s="25" t="s">
        <v>11</v>
      </c>
      <c r="B12" s="9">
        <v>527920.32999999996</v>
      </c>
      <c r="C12" s="10">
        <v>97631.94</v>
      </c>
      <c r="D12" s="9">
        <v>29699.54</v>
      </c>
      <c r="E12" s="11">
        <v>680</v>
      </c>
      <c r="F12" s="21">
        <v>270382.78000000003</v>
      </c>
      <c r="G12" s="21">
        <v>3179.93</v>
      </c>
      <c r="H12" s="19">
        <v>5285</v>
      </c>
      <c r="I12" s="8">
        <f t="shared" si="0"/>
        <v>934779.52000000014</v>
      </c>
      <c r="J12" s="37"/>
    </row>
    <row r="13" spans="1:10">
      <c r="A13" s="25" t="s">
        <v>12</v>
      </c>
      <c r="B13" s="9">
        <v>525741.96</v>
      </c>
      <c r="C13" s="10">
        <v>121454.75</v>
      </c>
      <c r="D13" s="9">
        <v>17318</v>
      </c>
      <c r="E13" s="11">
        <v>720</v>
      </c>
      <c r="F13" s="21">
        <v>93639.34</v>
      </c>
      <c r="G13" s="21">
        <v>3651.35</v>
      </c>
      <c r="H13" s="19">
        <v>60</v>
      </c>
      <c r="I13" s="8">
        <f t="shared" si="0"/>
        <v>762585.39999999991</v>
      </c>
    </row>
    <row r="14" spans="1:10" ht="15.75" thickBot="1">
      <c r="A14" s="26" t="s">
        <v>13</v>
      </c>
      <c r="B14" s="9">
        <v>510276.58</v>
      </c>
      <c r="C14" s="10">
        <v>89688.73</v>
      </c>
      <c r="D14" s="10">
        <v>21874</v>
      </c>
      <c r="E14" s="11">
        <v>1780</v>
      </c>
      <c r="F14" s="21">
        <v>79335.460000000006</v>
      </c>
      <c r="G14" s="21">
        <v>2871.44</v>
      </c>
      <c r="H14" s="19">
        <v>4505.43</v>
      </c>
      <c r="I14" s="8">
        <f t="shared" si="0"/>
        <v>710331.64</v>
      </c>
    </row>
    <row r="15" spans="1:10" ht="15.75" thickBot="1">
      <c r="A15" s="25" t="s">
        <v>14</v>
      </c>
      <c r="B15" s="9">
        <v>387296.85</v>
      </c>
      <c r="C15" s="10">
        <v>82445.350000000006</v>
      </c>
      <c r="D15" s="9">
        <v>980</v>
      </c>
      <c r="E15" s="11">
        <v>0</v>
      </c>
      <c r="F15" s="21">
        <v>61789.8</v>
      </c>
      <c r="G15" s="21">
        <v>1994.55</v>
      </c>
      <c r="H15" s="19">
        <v>0</v>
      </c>
      <c r="I15" s="8">
        <f t="shared" si="0"/>
        <v>534506.55000000005</v>
      </c>
    </row>
    <row r="16" spans="1:10" ht="15.75" thickBot="1">
      <c r="A16" s="27" t="s">
        <v>1</v>
      </c>
      <c r="B16" s="15">
        <f t="shared" ref="B16:G16" si="1">SUM(B4:B15)</f>
        <v>5410812.8399999999</v>
      </c>
      <c r="C16" s="16">
        <f t="shared" si="1"/>
        <v>1304409.6100000001</v>
      </c>
      <c r="D16" s="16">
        <f t="shared" si="1"/>
        <v>168671.41</v>
      </c>
      <c r="E16" s="17">
        <f t="shared" si="1"/>
        <v>4650</v>
      </c>
      <c r="F16" s="17">
        <f t="shared" si="1"/>
        <v>1313122.8800000001</v>
      </c>
      <c r="G16" s="17">
        <f t="shared" si="1"/>
        <v>47233.100000000006</v>
      </c>
      <c r="H16" s="17">
        <f>SUM(H4:H15)</f>
        <v>11585.43</v>
      </c>
      <c r="I16" s="18">
        <f>SUM(I4:I15)</f>
        <v>8260485.2699999996</v>
      </c>
    </row>
    <row r="17" spans="1:9">
      <c r="A17" s="22" t="s">
        <v>23</v>
      </c>
      <c r="B17" s="23"/>
      <c r="C17" s="23"/>
      <c r="D17" s="23"/>
      <c r="E17" s="24"/>
      <c r="F17" s="24"/>
      <c r="G17" s="40" t="s">
        <v>35</v>
      </c>
      <c r="H17" s="40"/>
      <c r="I17" s="40"/>
    </row>
    <row r="21" spans="1:9">
      <c r="I21" s="35"/>
    </row>
    <row r="23" spans="1:9" ht="12" customHeight="1">
      <c r="A23" s="46" t="s">
        <v>32</v>
      </c>
      <c r="B23" s="46"/>
      <c r="C23" s="46"/>
      <c r="E23" s="39" t="s">
        <v>28</v>
      </c>
      <c r="F23" s="39"/>
      <c r="H23" s="36" t="s">
        <v>24</v>
      </c>
      <c r="I23" s="35"/>
    </row>
    <row r="24" spans="1:9" ht="12" customHeight="1">
      <c r="A24" s="46" t="s">
        <v>33</v>
      </c>
      <c r="B24" s="47"/>
      <c r="C24" s="47"/>
      <c r="E24" s="39" t="s">
        <v>29</v>
      </c>
      <c r="F24" s="39"/>
      <c r="H24" s="36" t="s">
        <v>27</v>
      </c>
    </row>
    <row r="25" spans="1:9" ht="12" customHeight="1">
      <c r="A25" s="47" t="s">
        <v>34</v>
      </c>
      <c r="B25" s="47"/>
      <c r="C25" s="47"/>
      <c r="E25" s="39" t="s">
        <v>25</v>
      </c>
      <c r="F25" s="39"/>
      <c r="H25" s="36" t="s">
        <v>25</v>
      </c>
    </row>
    <row r="26" spans="1:9" ht="12" customHeight="1">
      <c r="E26" s="39" t="s">
        <v>30</v>
      </c>
      <c r="F26" s="39"/>
      <c r="H26" s="36" t="s">
        <v>26</v>
      </c>
    </row>
  </sheetData>
  <mergeCells count="13">
    <mergeCell ref="E26:F26"/>
    <mergeCell ref="G17:I17"/>
    <mergeCell ref="H2:H3"/>
    <mergeCell ref="A1:I1"/>
    <mergeCell ref="G2:G3"/>
    <mergeCell ref="E23:F23"/>
    <mergeCell ref="E24:F24"/>
    <mergeCell ref="E25:F25"/>
    <mergeCell ref="A23:C23"/>
    <mergeCell ref="A24:C24"/>
    <mergeCell ref="A25:C25"/>
    <mergeCell ref="A2:A3"/>
    <mergeCell ref="I2:I3"/>
  </mergeCells>
  <pageMargins left="1.1811023622047245" right="0.31496062992125984" top="1.4173228346456694" bottom="0.78740157480314965" header="3.937007874015748E-2" footer="0.19685039370078741"/>
  <pageSetup paperSize="9" scale="80" orientation="landscape" r:id="rId1"/>
  <headerFooter>
    <oddHeader>&amp;C&amp;8&amp;G
GOVERNO DO ESTADO DE RONDONIA
SECRETAIRA DE ESTADO DO DESENVOLVIMENTO AMBIENTAL
COORDENADORIA DE PLANEJAMENTO ADMINISTRAÇÃO E FINANÇAS
DIVISÃO FINANCEIRA E CONTÁBIL
Gerência de Arrecadação</oddHead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MENSAL</vt:lpstr>
      <vt:lpstr>Plan1</vt:lpstr>
    </vt:vector>
  </TitlesOfParts>
  <Company>Sedam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Negretti Domingues</dc:creator>
  <cp:lastModifiedBy>bnunes</cp:lastModifiedBy>
  <cp:lastPrinted>2013-11-20T12:39:46Z</cp:lastPrinted>
  <dcterms:created xsi:type="dcterms:W3CDTF">2012-03-07T12:49:10Z</dcterms:created>
  <dcterms:modified xsi:type="dcterms:W3CDTF">2014-07-14T15:24:10Z</dcterms:modified>
</cp:coreProperties>
</file>